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nd-budg-fo\Desktop\стол\Бюджет 2025\Исполнение бюджета 2025\"/>
    </mc:Choice>
  </mc:AlternateContent>
  <bookViews>
    <workbookView xWindow="0" yWindow="120" windowWidth="13410" windowHeight="6735" tabRatio="597"/>
  </bookViews>
  <sheets>
    <sheet name="01.01.26" sheetId="58" r:id="rId1"/>
  </sheets>
  <calcPr calcId="162913"/>
</workbook>
</file>

<file path=xl/calcChain.xml><?xml version="1.0" encoding="utf-8"?>
<calcChain xmlns="http://schemas.openxmlformats.org/spreadsheetml/2006/main">
  <c r="E50" i="58" l="1"/>
  <c r="E51" i="58"/>
  <c r="E52" i="58"/>
  <c r="E53" i="58"/>
  <c r="E54" i="58"/>
  <c r="E55" i="58"/>
  <c r="E56" i="58"/>
  <c r="E57" i="58"/>
  <c r="E58" i="58"/>
  <c r="E59" i="58"/>
  <c r="E60" i="58"/>
  <c r="E49" i="58"/>
  <c r="B63" i="58"/>
  <c r="C10" i="58" l="1"/>
  <c r="C28" i="58" l="1"/>
  <c r="C23" i="58"/>
  <c r="C14" i="58"/>
  <c r="C8" i="58" s="1"/>
  <c r="C22" i="58" l="1"/>
  <c r="C7" i="58"/>
  <c r="D35" i="58" l="1"/>
  <c r="D28" i="58"/>
  <c r="D23" i="58"/>
  <c r="D14" i="58"/>
  <c r="D8" i="58" s="1"/>
  <c r="D10" i="58"/>
  <c r="C35" i="58"/>
  <c r="C47" i="58" s="1"/>
  <c r="D22" i="58" l="1"/>
  <c r="D7" i="58" s="1"/>
  <c r="D47" i="58" s="1"/>
  <c r="B35" i="58" l="1"/>
  <c r="B28" i="58"/>
  <c r="B23" i="58"/>
  <c r="B22" i="58" s="1"/>
  <c r="B7" i="58" s="1"/>
  <c r="B47" i="58" s="1"/>
  <c r="B14" i="58"/>
  <c r="B8" i="58"/>
  <c r="C61" i="58" l="1"/>
  <c r="C63" i="58" s="1"/>
  <c r="E27" i="58" l="1"/>
  <c r="E26" i="58"/>
  <c r="D61" i="58"/>
  <c r="B61" i="58"/>
  <c r="E43" i="58"/>
  <c r="E42" i="58"/>
  <c r="E40" i="58"/>
  <c r="E39" i="58"/>
  <c r="E38" i="58"/>
  <c r="E37" i="58"/>
  <c r="E33" i="58"/>
  <c r="E32" i="58"/>
  <c r="E30" i="58"/>
  <c r="E29" i="58"/>
  <c r="E25" i="58"/>
  <c r="E24" i="58"/>
  <c r="E23" i="58"/>
  <c r="E20" i="58"/>
  <c r="E19" i="58"/>
  <c r="E18" i="58"/>
  <c r="E16" i="58"/>
  <c r="E15" i="58"/>
  <c r="E13" i="58"/>
  <c r="E12" i="58"/>
  <c r="E11" i="58"/>
  <c r="E10" i="58"/>
  <c r="E9" i="58"/>
  <c r="E28" i="58" l="1"/>
  <c r="E35" i="58"/>
  <c r="E8" i="58"/>
  <c r="E14" i="58"/>
  <c r="E22" i="58"/>
  <c r="E61" i="58"/>
  <c r="E7" i="58" l="1"/>
  <c r="E47" i="58" l="1"/>
</calcChain>
</file>

<file path=xl/sharedStrings.xml><?xml version="1.0" encoding="utf-8"?>
<sst xmlns="http://schemas.openxmlformats.org/spreadsheetml/2006/main" count="66" uniqueCount="66">
  <si>
    <t>Наименование показателя</t>
  </si>
  <si>
    <t>БЕЗВОЗМЕЗДНЫЕ ПОСТУПЛЕНИЯ</t>
  </si>
  <si>
    <t xml:space="preserve">ДОХОДЫ БЮДЖЕТА - ИТОГО </t>
  </si>
  <si>
    <t>НАЛОГОВЫЕ И НЕНАЛОГОВЫЕ ДОХОДЫ</t>
  </si>
  <si>
    <t>НАЛОГОВЫЕ ДОХОДЫ</t>
  </si>
  <si>
    <t>Налог на имущество физических лиц</t>
  </si>
  <si>
    <t>Земельный налог</t>
  </si>
  <si>
    <t>НЕНАЛОГОВЫЕ ДОХОДЫ</t>
  </si>
  <si>
    <t xml:space="preserve">Налог на доходы физических лиц </t>
  </si>
  <si>
    <t>Налог, взимаемый в связи с  применением упрощенной системы налогобложения</t>
  </si>
  <si>
    <t>тыс.руб.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</si>
  <si>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</si>
  <si>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</si>
  <si>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</si>
  <si>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</si>
  <si>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 xml:space="preserve">Субсидии </t>
  </si>
  <si>
    <t xml:space="preserve">Субвенции </t>
  </si>
  <si>
    <t>Доходы от использования имущества, находящегося в государственной и муниципальной собствености</t>
  </si>
  <si>
    <t>доходы от сдачи в аренду имущества</t>
  </si>
  <si>
    <t>доходы от реализации имущества</t>
  </si>
  <si>
    <t xml:space="preserve">ДОХОДЫ </t>
  </si>
  <si>
    <t>РАСХОДЫ</t>
  </si>
  <si>
    <t>Общегосударст.вопросы              (01)</t>
  </si>
  <si>
    <t>Национальная экономика             (04)</t>
  </si>
  <si>
    <t xml:space="preserve">Дефицит </t>
  </si>
  <si>
    <t>Профицит</t>
  </si>
  <si>
    <t>ВСЕГО РАСХОДОВ - ИТОГО</t>
  </si>
  <si>
    <t>Утвержденный план</t>
  </si>
  <si>
    <t>Межбюджетные трансферты :</t>
  </si>
  <si>
    <t>Физическая культура и спорт (11)</t>
  </si>
  <si>
    <t>Налоги на совокупный доход</t>
  </si>
  <si>
    <t>Прочие налоговые доходы</t>
  </si>
  <si>
    <t>Прочие неналоговые доходы</t>
  </si>
  <si>
    <t>Возврат остатков субсидий, субвенций</t>
  </si>
  <si>
    <t>Штрафы, санкции, возмещение ущерба</t>
  </si>
  <si>
    <t>Иные межбюджетные трансферты РТ</t>
  </si>
  <si>
    <t>арендная плата за земельные участки</t>
  </si>
  <si>
    <t>Прочие безвозмездные поступления</t>
  </si>
  <si>
    <t xml:space="preserve">Национальная безопасность и    правоохран. деятельность (03) </t>
  </si>
  <si>
    <t>Налог,взимаемый в виде стоимости патента</t>
  </si>
  <si>
    <t>ЖКХ                                              (05)</t>
  </si>
  <si>
    <t>Национальная оборона                (02)</t>
  </si>
  <si>
    <t>Образование                                 (07)</t>
  </si>
  <si>
    <t>Культура                                       (08)</t>
  </si>
  <si>
    <t>Соцполитика                                 (10)</t>
  </si>
  <si>
    <t>Здравоохранение                           (09)</t>
  </si>
  <si>
    <t>Охрана окружающей среды          (06)</t>
  </si>
  <si>
    <t>Уточненный план</t>
  </si>
  <si>
    <t>Возврат остатков из поселений</t>
  </si>
  <si>
    <t>% вып к уточн. плану.</t>
  </si>
  <si>
    <t>Акцизы на нефтепродукты</t>
  </si>
  <si>
    <t>доходы от продажи земельных участков</t>
  </si>
  <si>
    <t>Субсидии на выравнивание уровня бюджетной обеспеченности</t>
  </si>
  <si>
    <t>Субвенции бюджетам из РФФП</t>
  </si>
  <si>
    <t>Дотации</t>
  </si>
  <si>
    <t>Налог на добычу полезных ископаемых</t>
  </si>
  <si>
    <t>Межбюджетные трансферты(14)</t>
  </si>
  <si>
    <t>доходы от перечисления части прибыли МУП</t>
  </si>
  <si>
    <t>Доходы от компенсации государства</t>
  </si>
  <si>
    <t>доходы от пользования имущества, находящ.в гос.пользовании</t>
  </si>
  <si>
    <t>Единый налог на вмененный доход</t>
  </si>
  <si>
    <t>Перечисления для осуществления возврата (зачета) излишне уплаченных или излишне взысканных сумм налогов</t>
  </si>
  <si>
    <t xml:space="preserve"> Исполнение консолидированного бюджета ММР за 2025 г.</t>
  </si>
  <si>
    <t>( в т.ч. сумма по доп нормативу 2025г -55,8594%; 2024г -53,2613%)</t>
  </si>
  <si>
    <t>2025 г.</t>
  </si>
  <si>
    <t>Факт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</si>
</sst>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9" fontId="3" fillId="2" borderId="2" xfId="1" applyFont="1" applyFill="1" applyBorder="1" applyAlignment="1">
      <alignment horizontal="center" vertical="center" wrapText="1"/>
    </xf>
    <xf numFmtId="9" fontId="3" fillId="3" borderId="2" xfId="1" applyFont="1" applyFill="1" applyBorder="1" applyAlignment="1">
      <alignment horizontal="center" vertical="center" wrapText="1"/>
    </xf>
    <xf numFmtId="9" fontId="6" fillId="3" borderId="2" xfId="1" applyFont="1" applyFill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9" fontId="3" fillId="2" borderId="6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3" fontId="3" fillId="0" borderId="1" xfId="3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Процентный 2" xfId="1"/>
    <cellStyle name="Процентный 3" xfId="5"/>
    <cellStyle name="Финансовый 2" xfId="2"/>
  </cellStyles>
  <dxfs count="0"/>
  <tableStyles count="0" defaultTableStyle="TableStyleMedium9" defaultPivotStyle="PivotStyleLight16"/>
  <colors>
    <mruColors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zoomScale="73" zoomScaleNormal="73" workbookViewId="0">
      <selection activeCell="C61" sqref="C61"/>
    </sheetView>
  </sheetViews>
  <sheetFormatPr defaultColWidth="8.85546875" defaultRowHeight="15.75" x14ac:dyDescent="0.2"/>
  <cols>
    <col min="1" max="1" width="86.140625" style="1" customWidth="1"/>
    <col min="2" max="2" width="16.140625" style="27" customWidth="1"/>
    <col min="3" max="3" width="18.140625" style="55" customWidth="1"/>
    <col min="4" max="4" width="17.85546875" style="55" customWidth="1"/>
    <col min="5" max="5" width="12.42578125" style="2" customWidth="1"/>
    <col min="6" max="16384" width="8.85546875" style="1"/>
  </cols>
  <sheetData>
    <row r="1" spans="1:5" ht="18.75" x14ac:dyDescent="0.2">
      <c r="D1" s="52"/>
      <c r="E1" s="8"/>
    </row>
    <row r="2" spans="1:5" ht="18.75" x14ac:dyDescent="0.2">
      <c r="A2" s="60" t="s">
        <v>62</v>
      </c>
      <c r="B2" s="60"/>
      <c r="C2" s="60"/>
      <c r="D2" s="60"/>
      <c r="E2" s="60"/>
    </row>
    <row r="3" spans="1:5" ht="18.75" x14ac:dyDescent="0.2">
      <c r="A3" s="7"/>
      <c r="B3" s="28"/>
      <c r="C3" s="53"/>
      <c r="D3" s="53"/>
      <c r="E3" s="10" t="s">
        <v>10</v>
      </c>
    </row>
    <row r="4" spans="1:5" s="7" customFormat="1" ht="18.75" x14ac:dyDescent="0.2">
      <c r="A4" s="61" t="s">
        <v>0</v>
      </c>
      <c r="B4" s="61" t="s">
        <v>64</v>
      </c>
      <c r="C4" s="61"/>
      <c r="D4" s="61"/>
      <c r="E4" s="61"/>
    </row>
    <row r="5" spans="1:5" s="7" customFormat="1" ht="57" thickBot="1" x14ac:dyDescent="0.25">
      <c r="A5" s="64"/>
      <c r="B5" s="40" t="s">
        <v>27</v>
      </c>
      <c r="C5" s="40" t="s">
        <v>47</v>
      </c>
      <c r="D5" s="40" t="s">
        <v>65</v>
      </c>
      <c r="E5" s="41" t="s">
        <v>49</v>
      </c>
    </row>
    <row r="6" spans="1:5" s="4" customFormat="1" ht="19.5" thickBot="1" x14ac:dyDescent="0.25">
      <c r="A6" s="65" t="s">
        <v>20</v>
      </c>
      <c r="B6" s="66"/>
      <c r="C6" s="66"/>
      <c r="D6" s="66"/>
      <c r="E6" s="66"/>
    </row>
    <row r="7" spans="1:5" s="5" customFormat="1" ht="18.75" x14ac:dyDescent="0.2">
      <c r="A7" s="42" t="s">
        <v>3</v>
      </c>
      <c r="B7" s="43">
        <f>B8+B22</f>
        <v>667787</v>
      </c>
      <c r="C7" s="43">
        <f>C8+C22</f>
        <v>751319</v>
      </c>
      <c r="D7" s="43">
        <f>D8+D22</f>
        <v>843493</v>
      </c>
      <c r="E7" s="44">
        <f>D7/C7</f>
        <v>1.1226829083252254</v>
      </c>
    </row>
    <row r="8" spans="1:5" s="6" customFormat="1" ht="19.5" x14ac:dyDescent="0.2">
      <c r="A8" s="12" t="s">
        <v>4</v>
      </c>
      <c r="B8" s="17">
        <f>B9+B12+B13+B14+B20+B21+B11+B19</f>
        <v>629396</v>
      </c>
      <c r="C8" s="17">
        <f>C9+C12+C13+C14+C20+C21+C11+C19</f>
        <v>702663</v>
      </c>
      <c r="D8" s="17">
        <f>D9+D12+D13+D14+D20+D21+D11+D19</f>
        <v>773808</v>
      </c>
      <c r="E8" s="33">
        <f t="shared" ref="E8:E60" si="0">D8/C8</f>
        <v>1.1012505283471592</v>
      </c>
    </row>
    <row r="9" spans="1:5" ht="18.75" x14ac:dyDescent="0.2">
      <c r="A9" s="9" t="s">
        <v>8</v>
      </c>
      <c r="B9" s="56">
        <v>542216</v>
      </c>
      <c r="C9" s="56">
        <v>612216</v>
      </c>
      <c r="D9" s="18">
        <v>663215</v>
      </c>
      <c r="E9" s="34">
        <f t="shared" si="0"/>
        <v>1.0833022985351575</v>
      </c>
    </row>
    <row r="10" spans="1:5" ht="18.75" x14ac:dyDescent="0.2">
      <c r="A10" s="13" t="s">
        <v>63</v>
      </c>
      <c r="B10" s="29">
        <v>427436</v>
      </c>
      <c r="C10" s="23">
        <f>C9*55.8594/70.8594</f>
        <v>482617.9509055962</v>
      </c>
      <c r="D10" s="23">
        <f>D9*55.8594/70.8594</f>
        <v>522821.13553036016</v>
      </c>
      <c r="E10" s="35">
        <f t="shared" si="0"/>
        <v>1.0833022985351575</v>
      </c>
    </row>
    <row r="11" spans="1:5" s="3" customFormat="1" ht="18.75" x14ac:dyDescent="0.2">
      <c r="A11" s="9" t="s">
        <v>50</v>
      </c>
      <c r="B11" s="18">
        <v>14059</v>
      </c>
      <c r="C11" s="18">
        <v>14326</v>
      </c>
      <c r="D11" s="18">
        <v>14261</v>
      </c>
      <c r="E11" s="34">
        <f t="shared" si="0"/>
        <v>0.99546279491833034</v>
      </c>
    </row>
    <row r="12" spans="1:5" ht="18.75" x14ac:dyDescent="0.2">
      <c r="A12" s="9" t="s">
        <v>6</v>
      </c>
      <c r="B12" s="18">
        <v>29448</v>
      </c>
      <c r="C12" s="18">
        <v>29448</v>
      </c>
      <c r="D12" s="18">
        <v>42531</v>
      </c>
      <c r="E12" s="34">
        <f t="shared" si="0"/>
        <v>1.4442746536267319</v>
      </c>
    </row>
    <row r="13" spans="1:5" ht="18.75" x14ac:dyDescent="0.2">
      <c r="A13" s="9" t="s">
        <v>5</v>
      </c>
      <c r="B13" s="18">
        <v>11227</v>
      </c>
      <c r="C13" s="18">
        <v>11227</v>
      </c>
      <c r="D13" s="18">
        <v>11939</v>
      </c>
      <c r="E13" s="34">
        <f t="shared" si="0"/>
        <v>1.0634185445800304</v>
      </c>
    </row>
    <row r="14" spans="1:5" ht="18.75" x14ac:dyDescent="0.2">
      <c r="A14" s="9" t="s">
        <v>30</v>
      </c>
      <c r="B14" s="18">
        <f>SUM(B15:B18)</f>
        <v>26655</v>
      </c>
      <c r="C14" s="18">
        <f>SUM(C15:C18)</f>
        <v>26655</v>
      </c>
      <c r="D14" s="18">
        <f>SUM(D15:D18)</f>
        <v>28014</v>
      </c>
      <c r="E14" s="34">
        <f t="shared" si="0"/>
        <v>1.0509848058525606</v>
      </c>
    </row>
    <row r="15" spans="1:5" ht="37.5" x14ac:dyDescent="0.2">
      <c r="A15" s="14" t="s">
        <v>9</v>
      </c>
      <c r="B15" s="29">
        <v>21012</v>
      </c>
      <c r="C15" s="29">
        <v>21012</v>
      </c>
      <c r="D15" s="29">
        <v>20439</v>
      </c>
      <c r="E15" s="35">
        <f t="shared" si="0"/>
        <v>0.97272986864648769</v>
      </c>
    </row>
    <row r="16" spans="1:5" ht="18.75" x14ac:dyDescent="0.2">
      <c r="A16" s="14" t="s">
        <v>39</v>
      </c>
      <c r="B16" s="29">
        <v>4805</v>
      </c>
      <c r="C16" s="29">
        <v>4805</v>
      </c>
      <c r="D16" s="29">
        <v>6587</v>
      </c>
      <c r="E16" s="35">
        <f t="shared" si="0"/>
        <v>1.3708636836628512</v>
      </c>
    </row>
    <row r="17" spans="1:5" ht="18.75" x14ac:dyDescent="0.2">
      <c r="A17" s="14" t="s">
        <v>60</v>
      </c>
      <c r="B17" s="29"/>
      <c r="C17" s="29"/>
      <c r="D17" s="29">
        <v>32</v>
      </c>
      <c r="E17" s="35"/>
    </row>
    <row r="18" spans="1:5" ht="18.75" x14ac:dyDescent="0.2">
      <c r="A18" s="14" t="s">
        <v>11</v>
      </c>
      <c r="B18" s="29">
        <v>838</v>
      </c>
      <c r="C18" s="29">
        <v>838</v>
      </c>
      <c r="D18" s="29">
        <v>956</v>
      </c>
      <c r="E18" s="35">
        <f t="shared" si="0"/>
        <v>1.1408114558472553</v>
      </c>
    </row>
    <row r="19" spans="1:5" ht="18.75" x14ac:dyDescent="0.2">
      <c r="A19" s="9" t="s">
        <v>55</v>
      </c>
      <c r="B19" s="18">
        <v>1579</v>
      </c>
      <c r="C19" s="18">
        <v>1579</v>
      </c>
      <c r="D19" s="18">
        <v>2081</v>
      </c>
      <c r="E19" s="34">
        <f t="shared" si="0"/>
        <v>1.317922735908803</v>
      </c>
    </row>
    <row r="20" spans="1:5" ht="18.75" x14ac:dyDescent="0.2">
      <c r="A20" s="9" t="s">
        <v>12</v>
      </c>
      <c r="B20" s="18">
        <v>4212</v>
      </c>
      <c r="C20" s="18">
        <v>7212</v>
      </c>
      <c r="D20" s="20">
        <v>11767</v>
      </c>
      <c r="E20" s="34">
        <f t="shared" si="0"/>
        <v>1.6315862451469774</v>
      </c>
    </row>
    <row r="21" spans="1:5" s="3" customFormat="1" ht="18.75" x14ac:dyDescent="0.2">
      <c r="A21" s="9" t="s">
        <v>31</v>
      </c>
      <c r="B21" s="18">
        <v>0</v>
      </c>
      <c r="C21" s="18">
        <v>0</v>
      </c>
      <c r="D21" s="18">
        <v>0</v>
      </c>
      <c r="E21" s="34"/>
    </row>
    <row r="22" spans="1:5" ht="19.5" x14ac:dyDescent="0.2">
      <c r="A22" s="12" t="s">
        <v>7</v>
      </c>
      <c r="B22" s="17">
        <f>B23+B28+B32+B33+B34+B31</f>
        <v>38391</v>
      </c>
      <c r="C22" s="17">
        <f>C23+C28+C32+C33+C34+C31</f>
        <v>48656</v>
      </c>
      <c r="D22" s="17">
        <f>D23+D28+D32+D33+D34+D31</f>
        <v>69685</v>
      </c>
      <c r="E22" s="33">
        <f t="shared" si="0"/>
        <v>1.4321974679381781</v>
      </c>
    </row>
    <row r="23" spans="1:5" ht="37.5" x14ac:dyDescent="0.2">
      <c r="A23" s="9" t="s">
        <v>17</v>
      </c>
      <c r="B23" s="19">
        <f>B24+B25+B26+B27</f>
        <v>29273</v>
      </c>
      <c r="C23" s="19">
        <f>C24+C25+C26+C27</f>
        <v>31273</v>
      </c>
      <c r="D23" s="19">
        <f t="shared" ref="D23" si="1">D24+D25+D26+D27</f>
        <v>34983</v>
      </c>
      <c r="E23" s="36">
        <f t="shared" si="0"/>
        <v>1.1186326863428517</v>
      </c>
    </row>
    <row r="24" spans="1:5" ht="18.75" x14ac:dyDescent="0.2">
      <c r="A24" s="14" t="s">
        <v>36</v>
      </c>
      <c r="B24" s="29">
        <v>27079</v>
      </c>
      <c r="C24" s="29">
        <v>29614</v>
      </c>
      <c r="D24" s="29">
        <v>32238</v>
      </c>
      <c r="E24" s="35">
        <f t="shared" si="0"/>
        <v>1.0886067400553792</v>
      </c>
    </row>
    <row r="25" spans="1:5" ht="18.75" x14ac:dyDescent="0.2">
      <c r="A25" s="14" t="s">
        <v>18</v>
      </c>
      <c r="B25" s="29">
        <v>1890</v>
      </c>
      <c r="C25" s="29">
        <v>1355</v>
      </c>
      <c r="D25" s="29">
        <v>1355</v>
      </c>
      <c r="E25" s="35">
        <f t="shared" si="0"/>
        <v>1</v>
      </c>
    </row>
    <row r="26" spans="1:5" ht="18.75" x14ac:dyDescent="0.2">
      <c r="A26" s="14" t="s">
        <v>57</v>
      </c>
      <c r="B26" s="29">
        <v>0</v>
      </c>
      <c r="C26" s="29">
        <v>0</v>
      </c>
      <c r="D26" s="29">
        <v>0</v>
      </c>
      <c r="E26" s="35" t="e">
        <f t="shared" si="0"/>
        <v>#DIV/0!</v>
      </c>
    </row>
    <row r="27" spans="1:5" ht="18.75" x14ac:dyDescent="0.2">
      <c r="A27" s="14" t="s">
        <v>59</v>
      </c>
      <c r="B27" s="29">
        <v>304</v>
      </c>
      <c r="C27" s="29">
        <v>304</v>
      </c>
      <c r="D27" s="29">
        <v>1390</v>
      </c>
      <c r="E27" s="35">
        <f t="shared" si="0"/>
        <v>4.5723684210526319</v>
      </c>
    </row>
    <row r="28" spans="1:5" ht="18.75" x14ac:dyDescent="0.2">
      <c r="A28" s="9" t="s">
        <v>14</v>
      </c>
      <c r="B28" s="18">
        <f>B29+B30</f>
        <v>5940</v>
      </c>
      <c r="C28" s="18">
        <f>C29+C30</f>
        <v>10940</v>
      </c>
      <c r="D28" s="20">
        <f>D29+D30</f>
        <v>26757</v>
      </c>
      <c r="E28" s="34">
        <f t="shared" si="0"/>
        <v>2.4457952468007313</v>
      </c>
    </row>
    <row r="29" spans="1:5" ht="18.75" x14ac:dyDescent="0.2">
      <c r="A29" s="14" t="s">
        <v>51</v>
      </c>
      <c r="B29" s="29">
        <v>4900</v>
      </c>
      <c r="C29" s="29">
        <v>9900</v>
      </c>
      <c r="D29" s="29">
        <v>24737</v>
      </c>
      <c r="E29" s="35">
        <f t="shared" si="0"/>
        <v>2.4986868686868688</v>
      </c>
    </row>
    <row r="30" spans="1:5" ht="18.75" x14ac:dyDescent="0.2">
      <c r="A30" s="14" t="s">
        <v>19</v>
      </c>
      <c r="B30" s="29">
        <v>1040</v>
      </c>
      <c r="C30" s="29">
        <v>1040</v>
      </c>
      <c r="D30" s="29">
        <v>2020</v>
      </c>
      <c r="E30" s="35">
        <f t="shared" si="0"/>
        <v>1.9423076923076923</v>
      </c>
    </row>
    <row r="31" spans="1:5" s="3" customFormat="1" ht="18.75" x14ac:dyDescent="0.2">
      <c r="A31" s="9" t="s">
        <v>58</v>
      </c>
      <c r="B31" s="18"/>
      <c r="C31" s="18"/>
      <c r="D31" s="21">
        <v>1067</v>
      </c>
      <c r="E31" s="34"/>
    </row>
    <row r="32" spans="1:5" ht="18.75" x14ac:dyDescent="0.2">
      <c r="A32" s="9" t="s">
        <v>13</v>
      </c>
      <c r="B32" s="18">
        <v>1391</v>
      </c>
      <c r="C32" s="18">
        <v>1391</v>
      </c>
      <c r="D32" s="18">
        <v>2264</v>
      </c>
      <c r="E32" s="34">
        <f t="shared" si="0"/>
        <v>1.6276060388209921</v>
      </c>
    </row>
    <row r="33" spans="1:5" ht="18.75" x14ac:dyDescent="0.2">
      <c r="A33" s="9" t="s">
        <v>34</v>
      </c>
      <c r="B33" s="18">
        <v>1787</v>
      </c>
      <c r="C33" s="18">
        <v>1944</v>
      </c>
      <c r="D33" s="18">
        <v>1505</v>
      </c>
      <c r="E33" s="34">
        <f t="shared" si="0"/>
        <v>0.77417695473251025</v>
      </c>
    </row>
    <row r="34" spans="1:5" ht="18.75" x14ac:dyDescent="0.2">
      <c r="A34" s="9" t="s">
        <v>32</v>
      </c>
      <c r="B34" s="18"/>
      <c r="C34" s="18">
        <v>3108</v>
      </c>
      <c r="D34" s="18">
        <v>3109</v>
      </c>
      <c r="E34" s="34">
        <v>0</v>
      </c>
    </row>
    <row r="35" spans="1:5" ht="19.5" x14ac:dyDescent="0.2">
      <c r="A35" s="12" t="s">
        <v>1</v>
      </c>
      <c r="B35" s="17">
        <f>SUM(B36:B46)</f>
        <v>691108</v>
      </c>
      <c r="C35" s="17">
        <f>SUM(C36:C46)</f>
        <v>965229</v>
      </c>
      <c r="D35" s="17">
        <f>SUM(D36:D46)</f>
        <v>970893</v>
      </c>
      <c r="E35" s="33">
        <f t="shared" si="0"/>
        <v>1.0058680375330622</v>
      </c>
    </row>
    <row r="36" spans="1:5" ht="18.75" x14ac:dyDescent="0.2">
      <c r="A36" s="15" t="s">
        <v>54</v>
      </c>
      <c r="B36" s="22">
        <v>0</v>
      </c>
      <c r="C36" s="22">
        <v>0</v>
      </c>
      <c r="D36" s="22">
        <v>0</v>
      </c>
      <c r="E36" s="34">
        <v>0</v>
      </c>
    </row>
    <row r="37" spans="1:5" ht="18.75" x14ac:dyDescent="0.2">
      <c r="A37" s="9" t="s">
        <v>15</v>
      </c>
      <c r="B37" s="23">
        <v>269407</v>
      </c>
      <c r="C37" s="23">
        <v>271521</v>
      </c>
      <c r="D37" s="23">
        <v>270360</v>
      </c>
      <c r="E37" s="34">
        <f t="shared" si="0"/>
        <v>0.99572408763963005</v>
      </c>
    </row>
    <row r="38" spans="1:5" ht="18.75" x14ac:dyDescent="0.2">
      <c r="A38" s="9" t="s">
        <v>52</v>
      </c>
      <c r="B38" s="23">
        <v>16403</v>
      </c>
      <c r="C38" s="23">
        <v>16403</v>
      </c>
      <c r="D38" s="23">
        <v>16403</v>
      </c>
      <c r="E38" s="34">
        <f t="shared" si="0"/>
        <v>1</v>
      </c>
    </row>
    <row r="39" spans="1:5" ht="18.75" x14ac:dyDescent="0.2">
      <c r="A39" s="9" t="s">
        <v>16</v>
      </c>
      <c r="B39" s="23">
        <v>395802</v>
      </c>
      <c r="C39" s="23">
        <v>398220</v>
      </c>
      <c r="D39" s="23">
        <v>398117</v>
      </c>
      <c r="E39" s="34">
        <f t="shared" si="0"/>
        <v>0.99974134900306366</v>
      </c>
    </row>
    <row r="40" spans="1:5" ht="18.75" x14ac:dyDescent="0.2">
      <c r="A40" s="9" t="s">
        <v>53</v>
      </c>
      <c r="B40" s="23">
        <v>9496</v>
      </c>
      <c r="C40" s="23">
        <v>9496</v>
      </c>
      <c r="D40" s="23">
        <v>9496</v>
      </c>
      <c r="E40" s="34">
        <f t="shared" si="0"/>
        <v>1</v>
      </c>
    </row>
    <row r="41" spans="1:5" ht="18.75" x14ac:dyDescent="0.2">
      <c r="A41" s="9" t="s">
        <v>28</v>
      </c>
      <c r="B41" s="46"/>
      <c r="C41" s="19"/>
      <c r="D41" s="51"/>
      <c r="E41" s="34"/>
    </row>
    <row r="42" spans="1:5" ht="18.75" x14ac:dyDescent="0.3">
      <c r="A42" s="9" t="s">
        <v>35</v>
      </c>
      <c r="B42" s="47"/>
      <c r="C42" s="49">
        <v>145726</v>
      </c>
      <c r="D42" s="49">
        <v>145706</v>
      </c>
      <c r="E42" s="34">
        <f t="shared" si="0"/>
        <v>0.99986275613136988</v>
      </c>
    </row>
    <row r="43" spans="1:5" ht="18.75" x14ac:dyDescent="0.3">
      <c r="A43" s="9" t="s">
        <v>37</v>
      </c>
      <c r="B43" s="48"/>
      <c r="C43" s="49">
        <v>40398</v>
      </c>
      <c r="D43" s="49">
        <v>55724</v>
      </c>
      <c r="E43" s="34">
        <f t="shared" si="0"/>
        <v>1.3793752165948809</v>
      </c>
    </row>
    <row r="44" spans="1:5" ht="37.5" x14ac:dyDescent="0.3">
      <c r="A44" s="9" t="s">
        <v>61</v>
      </c>
      <c r="B44" s="48"/>
      <c r="C44" s="57"/>
      <c r="D44" s="49">
        <v>0</v>
      </c>
      <c r="E44" s="34"/>
    </row>
    <row r="45" spans="1:5" ht="18.75" x14ac:dyDescent="0.3">
      <c r="A45" s="9" t="s">
        <v>48</v>
      </c>
      <c r="B45" s="47"/>
      <c r="C45" s="49">
        <v>88890</v>
      </c>
      <c r="D45" s="49">
        <v>80512</v>
      </c>
      <c r="E45" s="34"/>
    </row>
    <row r="46" spans="1:5" ht="18.75" x14ac:dyDescent="0.2">
      <c r="A46" s="9" t="s">
        <v>33</v>
      </c>
      <c r="B46" s="45"/>
      <c r="C46" s="23">
        <v>-5425</v>
      </c>
      <c r="D46" s="23">
        <v>-5425</v>
      </c>
      <c r="E46" s="34"/>
    </row>
    <row r="47" spans="1:5" s="30" customFormat="1" ht="23.25" x14ac:dyDescent="0.2">
      <c r="A47" s="11" t="s">
        <v>2</v>
      </c>
      <c r="B47" s="17">
        <f>B7+B35</f>
        <v>1358895</v>
      </c>
      <c r="C47" s="17">
        <f>C7+C35</f>
        <v>1716548</v>
      </c>
      <c r="D47" s="17">
        <f>D7+D35</f>
        <v>1814386</v>
      </c>
      <c r="E47" s="33">
        <f t="shared" si="0"/>
        <v>1.0569969496920564</v>
      </c>
    </row>
    <row r="48" spans="1:5" s="31" customFormat="1" ht="20.25" x14ac:dyDescent="0.2">
      <c r="A48" s="62" t="s">
        <v>21</v>
      </c>
      <c r="B48" s="63"/>
      <c r="C48" s="63"/>
      <c r="D48" s="63"/>
      <c r="E48" s="63"/>
    </row>
    <row r="49" spans="1:5" s="31" customFormat="1" ht="20.25" x14ac:dyDescent="0.2">
      <c r="A49" s="16" t="s">
        <v>22</v>
      </c>
      <c r="B49" s="20">
        <v>112850</v>
      </c>
      <c r="C49" s="20">
        <v>277597</v>
      </c>
      <c r="D49" s="20">
        <v>274003</v>
      </c>
      <c r="E49" s="34">
        <f t="shared" si="0"/>
        <v>0.9870531742057731</v>
      </c>
    </row>
    <row r="50" spans="1:5" s="31" customFormat="1" ht="20.25" x14ac:dyDescent="0.2">
      <c r="A50" s="16" t="s">
        <v>41</v>
      </c>
      <c r="B50" s="20">
        <v>2562</v>
      </c>
      <c r="C50" s="20">
        <v>2580</v>
      </c>
      <c r="D50" s="21">
        <v>2580</v>
      </c>
      <c r="E50" s="34">
        <f t="shared" si="0"/>
        <v>1</v>
      </c>
    </row>
    <row r="51" spans="1:5" s="31" customFormat="1" ht="20.25" x14ac:dyDescent="0.2">
      <c r="A51" s="16" t="s">
        <v>38</v>
      </c>
      <c r="B51" s="20">
        <v>5307</v>
      </c>
      <c r="C51" s="20">
        <v>12881</v>
      </c>
      <c r="D51" s="21">
        <v>12769</v>
      </c>
      <c r="E51" s="34">
        <f t="shared" si="0"/>
        <v>0.99130502290194855</v>
      </c>
    </row>
    <row r="52" spans="1:5" s="31" customFormat="1" ht="20.25" x14ac:dyDescent="0.2">
      <c r="A52" s="16" t="s">
        <v>23</v>
      </c>
      <c r="B52" s="20">
        <v>27713</v>
      </c>
      <c r="C52" s="20">
        <v>66287</v>
      </c>
      <c r="D52" s="20">
        <v>59275</v>
      </c>
      <c r="E52" s="34">
        <f t="shared" si="0"/>
        <v>0.89421756905577265</v>
      </c>
    </row>
    <row r="53" spans="1:5" s="31" customFormat="1" ht="20.25" x14ac:dyDescent="0.2">
      <c r="A53" s="16" t="s">
        <v>40</v>
      </c>
      <c r="B53" s="20">
        <v>36531</v>
      </c>
      <c r="C53" s="20">
        <v>71429</v>
      </c>
      <c r="D53" s="20">
        <v>70213</v>
      </c>
      <c r="E53" s="34">
        <f t="shared" si="0"/>
        <v>0.98297610214338715</v>
      </c>
    </row>
    <row r="54" spans="1:5" s="31" customFormat="1" ht="20.25" x14ac:dyDescent="0.2">
      <c r="A54" s="16" t="s">
        <v>46</v>
      </c>
      <c r="B54" s="20">
        <v>2974</v>
      </c>
      <c r="C54" s="59">
        <v>6059</v>
      </c>
      <c r="D54" s="21">
        <v>4586</v>
      </c>
      <c r="E54" s="34">
        <f t="shared" si="0"/>
        <v>0.75689057600264065</v>
      </c>
    </row>
    <row r="55" spans="1:5" s="31" customFormat="1" ht="20.25" x14ac:dyDescent="0.2">
      <c r="A55" s="16" t="s">
        <v>42</v>
      </c>
      <c r="B55" s="20">
        <v>887797</v>
      </c>
      <c r="C55" s="20">
        <v>1069833</v>
      </c>
      <c r="D55" s="20">
        <v>1058775</v>
      </c>
      <c r="E55" s="34">
        <f t="shared" si="0"/>
        <v>0.98966380734189352</v>
      </c>
    </row>
    <row r="56" spans="1:5" s="31" customFormat="1" ht="20.25" x14ac:dyDescent="0.2">
      <c r="A56" s="16" t="s">
        <v>43</v>
      </c>
      <c r="B56" s="20">
        <v>141565</v>
      </c>
      <c r="C56" s="20">
        <v>159930</v>
      </c>
      <c r="D56" s="20">
        <v>159048</v>
      </c>
      <c r="E56" s="34">
        <f t="shared" si="0"/>
        <v>0.9944850872256612</v>
      </c>
    </row>
    <row r="57" spans="1:5" ht="18.75" x14ac:dyDescent="0.2">
      <c r="A57" s="9" t="s">
        <v>45</v>
      </c>
      <c r="B57" s="20">
        <v>602</v>
      </c>
      <c r="C57" s="20">
        <v>602</v>
      </c>
      <c r="D57" s="20">
        <v>602</v>
      </c>
      <c r="E57" s="34">
        <f t="shared" si="0"/>
        <v>1</v>
      </c>
    </row>
    <row r="58" spans="1:5" ht="18.75" x14ac:dyDescent="0.2">
      <c r="A58" s="9" t="s">
        <v>44</v>
      </c>
      <c r="B58" s="20">
        <v>29301</v>
      </c>
      <c r="C58" s="20">
        <v>35722</v>
      </c>
      <c r="D58" s="20">
        <v>20766</v>
      </c>
      <c r="E58" s="34">
        <f t="shared" si="0"/>
        <v>0.58132243435417952</v>
      </c>
    </row>
    <row r="59" spans="1:5" ht="18.75" x14ac:dyDescent="0.2">
      <c r="A59" s="9" t="s">
        <v>29</v>
      </c>
      <c r="B59" s="24">
        <v>111635</v>
      </c>
      <c r="C59" s="24">
        <v>139578</v>
      </c>
      <c r="D59" s="24">
        <v>130220</v>
      </c>
      <c r="E59" s="34">
        <f t="shared" si="0"/>
        <v>0.93295505022281444</v>
      </c>
    </row>
    <row r="60" spans="1:5" ht="18.75" x14ac:dyDescent="0.2">
      <c r="A60" s="9" t="s">
        <v>56</v>
      </c>
      <c r="B60" s="21">
        <v>58</v>
      </c>
      <c r="C60" s="21">
        <v>58</v>
      </c>
      <c r="D60" s="20">
        <v>58</v>
      </c>
      <c r="E60" s="34">
        <f t="shared" si="0"/>
        <v>1</v>
      </c>
    </row>
    <row r="61" spans="1:5" s="30" customFormat="1" ht="23.25" x14ac:dyDescent="0.2">
      <c r="A61" s="11" t="s">
        <v>26</v>
      </c>
      <c r="B61" s="25">
        <f>SUM(B49:B60)</f>
        <v>1358895</v>
      </c>
      <c r="C61" s="25">
        <f>SUM(C49:C60)</f>
        <v>1842556</v>
      </c>
      <c r="D61" s="25">
        <f>SUM(D49:D60)</f>
        <v>1792895</v>
      </c>
      <c r="E61" s="33">
        <f>D61/C61</f>
        <v>0.97304776625513689</v>
      </c>
    </row>
    <row r="62" spans="1:5" ht="18.75" x14ac:dyDescent="0.2">
      <c r="A62" s="9"/>
      <c r="B62" s="26"/>
      <c r="C62" s="50"/>
      <c r="D62" s="50"/>
      <c r="E62" s="37"/>
    </row>
    <row r="63" spans="1:5" s="3" customFormat="1" ht="18.75" x14ac:dyDescent="0.2">
      <c r="A63" s="9" t="s">
        <v>24</v>
      </c>
      <c r="B63" s="58">
        <f>B47-B61</f>
        <v>0</v>
      </c>
      <c r="C63" s="58">
        <f>C47-C61</f>
        <v>-126008</v>
      </c>
      <c r="D63" s="54"/>
      <c r="E63" s="38"/>
    </row>
    <row r="64" spans="1:5" s="3" customFormat="1" ht="18.75" x14ac:dyDescent="0.2">
      <c r="A64" s="9" t="s">
        <v>25</v>
      </c>
      <c r="B64" s="19"/>
      <c r="C64" s="46"/>
      <c r="D64" s="46"/>
      <c r="E64" s="39"/>
    </row>
    <row r="65" spans="1:5" x14ac:dyDescent="0.2">
      <c r="E65" s="1"/>
    </row>
    <row r="66" spans="1:5" ht="20.25" x14ac:dyDescent="0.2">
      <c r="A66" s="32"/>
      <c r="E66" s="1"/>
    </row>
    <row r="67" spans="1:5" ht="20.25" x14ac:dyDescent="0.2">
      <c r="A67" s="32"/>
      <c r="E67" s="1"/>
    </row>
    <row r="68" spans="1:5" x14ac:dyDescent="0.2">
      <c r="E68" s="1"/>
    </row>
    <row r="69" spans="1:5" x14ac:dyDescent="0.2">
      <c r="E69" s="1"/>
    </row>
    <row r="70" spans="1:5" x14ac:dyDescent="0.2">
      <c r="E70" s="1"/>
    </row>
    <row r="71" spans="1:5" x14ac:dyDescent="0.2">
      <c r="E71" s="1"/>
    </row>
  </sheetData>
  <mergeCells count="5">
    <mergeCell ref="A48:E48"/>
    <mergeCell ref="A2:E2"/>
    <mergeCell ref="A4:A5"/>
    <mergeCell ref="B4:E4"/>
    <mergeCell ref="A6:E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01.01.26</vt:lpstr>
    </vt:vector>
  </TitlesOfParts>
  <Company>Контрольно-Счетная палата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Заляева А.Н.</dc:creator>
  <cp:lastModifiedBy>mend-budg-fo</cp:lastModifiedBy>
  <cp:lastPrinted>2026-01-27T13:53:53Z</cp:lastPrinted>
  <dcterms:created xsi:type="dcterms:W3CDTF">2006-10-31T04:48:52Z</dcterms:created>
  <dcterms:modified xsi:type="dcterms:W3CDTF">2026-01-28T05:35:23Z</dcterms:modified>
</cp:coreProperties>
</file>